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D-PU2 (saved) Masaharu\a材料データ\住宅価格&amp;REIT指数\"/>
    </mc:Choice>
  </mc:AlternateContent>
  <xr:revisionPtr revIDLastSave="0" documentId="13_ncr:1_{3C573B5F-DCC9-46C3-B4D8-303872BD45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住宅価格、家賃、PRR指数" sheetId="1" r:id="rId1"/>
    <sheet name="DCF評価計算シー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2" l="1"/>
  <c r="A11" i="2"/>
  <c r="C6" i="2"/>
  <c r="B11" i="2" s="1"/>
  <c r="B9" i="2"/>
  <c r="A12" i="2"/>
  <c r="A13" i="2" s="1"/>
  <c r="B12" i="2"/>
  <c r="C9" i="2" l="1"/>
  <c r="C11" i="2"/>
  <c r="C13" i="2"/>
  <c r="A14" i="2"/>
  <c r="A15" i="2" s="1"/>
  <c r="B13" i="2"/>
  <c r="B14" i="2"/>
  <c r="B10" i="2"/>
  <c r="A16" i="2" l="1"/>
  <c r="B15" i="2"/>
  <c r="C14" i="2"/>
  <c r="C10" i="2"/>
  <c r="C12" i="2"/>
  <c r="A17" i="2" l="1"/>
  <c r="B16" i="2"/>
  <c r="C15" i="2"/>
  <c r="C16" i="2" l="1"/>
  <c r="C17" i="2"/>
  <c r="A18" i="2"/>
  <c r="B17" i="2"/>
  <c r="A19" i="2" l="1"/>
  <c r="B18" i="2"/>
  <c r="C18" i="2" l="1"/>
  <c r="A20" i="2"/>
  <c r="B19" i="2"/>
  <c r="C19" i="2"/>
  <c r="A21" i="2" l="1"/>
  <c r="B20" i="2"/>
  <c r="A22" i="2" l="1"/>
  <c r="B21" i="2"/>
  <c r="C21" i="2"/>
  <c r="C20" i="2"/>
  <c r="A23" i="2" l="1"/>
  <c r="B22" i="2"/>
  <c r="C22" i="2" s="1"/>
  <c r="A24" i="2" l="1"/>
  <c r="B23" i="2"/>
  <c r="C23" i="2" s="1"/>
  <c r="A25" i="2" l="1"/>
  <c r="B24" i="2"/>
  <c r="C24" i="2" s="1"/>
  <c r="A26" i="2" l="1"/>
  <c r="B25" i="2"/>
  <c r="C25" i="2" s="1"/>
  <c r="A27" i="2" l="1"/>
  <c r="B26" i="2"/>
  <c r="C26" i="2" s="1"/>
  <c r="A28" i="2" l="1"/>
  <c r="B27" i="2"/>
  <c r="C27" i="2" s="1"/>
  <c r="A29" i="2" l="1"/>
  <c r="B28" i="2"/>
  <c r="C28" i="2" s="1"/>
  <c r="A30" i="2" l="1"/>
  <c r="B29" i="2"/>
  <c r="C29" i="2" s="1"/>
  <c r="A31" i="2" l="1"/>
  <c r="B30" i="2"/>
  <c r="C30" i="2" s="1"/>
  <c r="A32" i="2" l="1"/>
  <c r="B31" i="2"/>
  <c r="C31" i="2" s="1"/>
  <c r="A33" i="2" l="1"/>
  <c r="B32" i="2"/>
  <c r="C32" i="2" s="1"/>
  <c r="A34" i="2" l="1"/>
  <c r="B33" i="2"/>
  <c r="C33" i="2" s="1"/>
  <c r="A35" i="2" l="1"/>
  <c r="B34" i="2"/>
  <c r="C34" i="2" s="1"/>
  <c r="A36" i="2" l="1"/>
  <c r="B35" i="2"/>
  <c r="C35" i="2" s="1"/>
  <c r="A37" i="2" l="1"/>
  <c r="B36" i="2"/>
  <c r="C36" i="2" s="1"/>
  <c r="A38" i="2" l="1"/>
  <c r="B37" i="2"/>
  <c r="C37" i="2" s="1"/>
  <c r="A39" i="2" l="1"/>
  <c r="B38" i="2"/>
  <c r="C38" i="2" s="1"/>
  <c r="A40" i="2" l="1"/>
  <c r="B39" i="2"/>
  <c r="C39" i="2" s="1"/>
  <c r="A41" i="2" l="1"/>
  <c r="B40" i="2"/>
  <c r="C40" i="2" s="1"/>
  <c r="A42" i="2" l="1"/>
  <c r="B41" i="2"/>
  <c r="C41" i="2" s="1"/>
  <c r="A43" i="2" l="1"/>
  <c r="B42" i="2"/>
  <c r="C42" i="2" s="1"/>
  <c r="A44" i="2" l="1"/>
  <c r="B43" i="2"/>
  <c r="C43" i="2" s="1"/>
  <c r="A45" i="2" l="1"/>
  <c r="B44" i="2"/>
  <c r="C44" i="2" s="1"/>
  <c r="A46" i="2" l="1"/>
  <c r="B45" i="2"/>
  <c r="C45" i="2" s="1"/>
  <c r="A47" i="2" l="1"/>
  <c r="B46" i="2"/>
  <c r="C46" i="2" s="1"/>
  <c r="A48" i="2" l="1"/>
  <c r="B47" i="2"/>
  <c r="C47" i="2" s="1"/>
  <c r="A49" i="2" l="1"/>
  <c r="B48" i="2"/>
  <c r="C48" i="2" s="1"/>
  <c r="A50" i="2" l="1"/>
  <c r="B49" i="2"/>
  <c r="C49" i="2" s="1"/>
  <c r="A51" i="2" l="1"/>
  <c r="B50" i="2"/>
  <c r="C50" i="2" s="1"/>
  <c r="A52" i="2" l="1"/>
  <c r="B51" i="2"/>
  <c r="C51" i="2" s="1"/>
  <c r="A53" i="2" l="1"/>
  <c r="B52" i="2"/>
  <c r="C52" i="2" s="1"/>
  <c r="A54" i="2" l="1"/>
  <c r="B53" i="2"/>
  <c r="C53" i="2" s="1"/>
  <c r="A55" i="2" l="1"/>
  <c r="B55" i="2" s="1"/>
  <c r="C55" i="2" s="1"/>
  <c r="B54" i="2"/>
  <c r="C54" i="2" s="1"/>
</calcChain>
</file>

<file path=xl/sharedStrings.xml><?xml version="1.0" encoding="utf-8"?>
<sst xmlns="http://schemas.openxmlformats.org/spreadsheetml/2006/main" count="23" uniqueCount="23">
  <si>
    <t>ディスカウント・キャッシュフロー法による住宅価値の評価シート</t>
    <rPh sb="16" eb="17">
      <t>ホウ</t>
    </rPh>
    <rPh sb="20" eb="22">
      <t>ジュウタク</t>
    </rPh>
    <rPh sb="22" eb="24">
      <t>カチ</t>
    </rPh>
    <rPh sb="25" eb="27">
      <t>ヒョウカ</t>
    </rPh>
    <phoneticPr fontId="3"/>
  </si>
  <si>
    <t>月間ネット収益</t>
  </si>
  <si>
    <t>←ネット月額家賃収入を入力（管理費、修繕積立金、その他経費を差し引いたネット家賃収入）</t>
    <rPh sb="4" eb="6">
      <t>ゲツガク</t>
    </rPh>
    <rPh sb="6" eb="8">
      <t>ヤチン</t>
    </rPh>
    <rPh sb="8" eb="10">
      <t>シュウニュウ</t>
    </rPh>
    <rPh sb="11" eb="13">
      <t>ニュウリョク</t>
    </rPh>
    <rPh sb="14" eb="17">
      <t>カンリヒ</t>
    </rPh>
    <rPh sb="18" eb="20">
      <t>シュウゼン</t>
    </rPh>
    <rPh sb="20" eb="22">
      <t>ツミタテ</t>
    </rPh>
    <rPh sb="22" eb="23">
      <t>キン</t>
    </rPh>
    <rPh sb="26" eb="27">
      <t>タ</t>
    </rPh>
    <rPh sb="27" eb="29">
      <t>ケイヒ</t>
    </rPh>
    <rPh sb="30" eb="31">
      <t>サ</t>
    </rPh>
    <rPh sb="32" eb="33">
      <t>ヒ</t>
    </rPh>
    <rPh sb="38" eb="40">
      <t>ヤチン</t>
    </rPh>
    <rPh sb="40" eb="42">
      <t>シュウニュウ</t>
    </rPh>
    <phoneticPr fontId="3"/>
  </si>
  <si>
    <t>年間収益</t>
  </si>
  <si>
    <t>割引率</t>
  </si>
  <si>
    <t>←割引率を入力</t>
    <rPh sb="1" eb="3">
      <t>ワリビキ</t>
    </rPh>
    <rPh sb="3" eb="4">
      <t>リツ</t>
    </rPh>
    <rPh sb="5" eb="7">
      <t>ニュウリョク</t>
    </rPh>
    <phoneticPr fontId="3"/>
  </si>
  <si>
    <t>年度</t>
    <rPh sb="0" eb="2">
      <t>ネンド</t>
    </rPh>
    <phoneticPr fontId="3"/>
  </si>
  <si>
    <t>各年の家賃の現在価値↓</t>
    <rPh sb="0" eb="1">
      <t>カク</t>
    </rPh>
    <rPh sb="1" eb="2">
      <t>ネン</t>
    </rPh>
    <rPh sb="3" eb="5">
      <t>ヤチン</t>
    </rPh>
    <phoneticPr fontId="3"/>
  </si>
  <si>
    <t>家賃の現在価値の累計↓</t>
    <rPh sb="0" eb="2">
      <t>ヤチン</t>
    </rPh>
    <rPh sb="8" eb="10">
      <t>ルイケイ</t>
    </rPh>
    <phoneticPr fontId="3"/>
  </si>
  <si>
    <t>10 年間ﾍﾞｰｽ</t>
    <phoneticPr fontId="3"/>
  </si>
  <si>
    <t>20年間ﾍﾞｰｽ</t>
    <phoneticPr fontId="3"/>
  </si>
  <si>
    <t>30年間ﾍﾞｰｽ</t>
    <phoneticPr fontId="3"/>
  </si>
  <si>
    <t>40年間ﾍﾞｰｽ</t>
    <phoneticPr fontId="3"/>
  </si>
  <si>
    <t>47年間ﾍﾞｰｽ</t>
    <rPh sb="2" eb="4">
      <t>ネンカン</t>
    </rPh>
    <phoneticPr fontId="2"/>
  </si>
  <si>
    <t>以前のデータと違って、価格と賃料データの対象が完全に一致しているわけではない点にご注意ください。</t>
    <rPh sb="0" eb="2">
      <t>イゼン</t>
    </rPh>
    <rPh sb="7" eb="8">
      <t>チガ</t>
    </rPh>
    <rPh sb="11" eb="13">
      <t>カカク</t>
    </rPh>
    <rPh sb="14" eb="16">
      <t>チンリョウ</t>
    </rPh>
    <rPh sb="20" eb="22">
      <t>タイショウ</t>
    </rPh>
    <rPh sb="23" eb="25">
      <t>カンゼン</t>
    </rPh>
    <rPh sb="26" eb="28">
      <t>イッチ</t>
    </rPh>
    <rPh sb="38" eb="39">
      <t>テン</t>
    </rPh>
    <rPh sb="41" eb="43">
      <t>チュウイ</t>
    </rPh>
    <phoneticPr fontId="2"/>
  </si>
  <si>
    <t>http://www.reinet.or.jp/?page_id=14347</t>
    <phoneticPr fontId="2"/>
  </si>
  <si>
    <t>http://www.athome.co.jp/contents/chintai/report/</t>
    <phoneticPr fontId="2"/>
  </si>
  <si>
    <t>従来掲載していました「リクルート住宅価格指数、同賃料指数」に基づく東京の中古マンション価格指数と賃料指数のグラフは、</t>
    <rPh sb="0" eb="2">
      <t>ジュウライ</t>
    </rPh>
    <rPh sb="2" eb="4">
      <t>ケイサイ</t>
    </rPh>
    <rPh sb="16" eb="18">
      <t>ジュウタク</t>
    </rPh>
    <rPh sb="18" eb="20">
      <t>カカク</t>
    </rPh>
    <rPh sb="20" eb="22">
      <t>シスウ</t>
    </rPh>
    <rPh sb="23" eb="24">
      <t>ドウ</t>
    </rPh>
    <rPh sb="24" eb="26">
      <t>チンリョウ</t>
    </rPh>
    <rPh sb="26" eb="28">
      <t>シスウ</t>
    </rPh>
    <rPh sb="30" eb="31">
      <t>モト</t>
    </rPh>
    <rPh sb="33" eb="35">
      <t>トウキョウ</t>
    </rPh>
    <rPh sb="36" eb="38">
      <t>チュウコ</t>
    </rPh>
    <rPh sb="43" eb="45">
      <t>カカク</t>
    </rPh>
    <rPh sb="45" eb="47">
      <t>シスウ</t>
    </rPh>
    <rPh sb="48" eb="50">
      <t>チンリョウ</t>
    </rPh>
    <rPh sb="50" eb="52">
      <t>シスウ</t>
    </rPh>
    <phoneticPr fontId="2"/>
  </si>
  <si>
    <t>著作権元の移動に伴い使用できなくなりました。</t>
  </si>
  <si>
    <t>代わって「マンション賃料インデックス(エリア別）－総合」と「不動研住宅価格指数」でＰＲＲを計算しています。</t>
    <rPh sb="0" eb="1">
      <t>カ</t>
    </rPh>
    <rPh sb="10" eb="12">
      <t>チンリョウ</t>
    </rPh>
    <rPh sb="22" eb="23">
      <t>ベツ</t>
    </rPh>
    <rPh sb="25" eb="27">
      <t>ソウゴウ</t>
    </rPh>
    <rPh sb="30" eb="32">
      <t>フドウ</t>
    </rPh>
    <rPh sb="32" eb="33">
      <t>ケン</t>
    </rPh>
    <rPh sb="33" eb="35">
      <t>ジュウタク</t>
    </rPh>
    <rPh sb="35" eb="37">
      <t>カカク</t>
    </rPh>
    <rPh sb="37" eb="39">
      <t>シスウ</t>
    </rPh>
    <rPh sb="45" eb="47">
      <t>ケイサン</t>
    </rPh>
    <phoneticPr fontId="2"/>
  </si>
  <si>
    <t>不動研住宅価格指数</t>
    <rPh sb="0" eb="2">
      <t>フドウ</t>
    </rPh>
    <rPh sb="2" eb="3">
      <t>ケン</t>
    </rPh>
    <rPh sb="3" eb="5">
      <t>ジュウタク</t>
    </rPh>
    <rPh sb="5" eb="7">
      <t>カカク</t>
    </rPh>
    <rPh sb="7" eb="9">
      <t>シスウ</t>
    </rPh>
    <phoneticPr fontId="2"/>
  </si>
  <si>
    <t>マンション賃料インデックス</t>
    <rPh sb="5" eb="7">
      <t>チンリョウ</t>
    </rPh>
    <phoneticPr fontId="2"/>
  </si>
  <si>
    <t>PRR(Price Rent Ratio)については弊著「資産形成のための金融・投資論、黄金の波に乗る知の技法」（2020年、Kindle）ご参照</t>
    <rPh sb="26" eb="27">
      <t>ヘイ</t>
    </rPh>
    <rPh sb="27" eb="28">
      <t>チョ</t>
    </rPh>
    <rPh sb="29" eb="31">
      <t>シサン</t>
    </rPh>
    <rPh sb="31" eb="33">
      <t>ケイセイ</t>
    </rPh>
    <rPh sb="37" eb="39">
      <t>キンユウ</t>
    </rPh>
    <rPh sb="40" eb="42">
      <t>トウシ</t>
    </rPh>
    <rPh sb="42" eb="43">
      <t>ロン</t>
    </rPh>
    <rPh sb="44" eb="46">
      <t>オウゴン</t>
    </rPh>
    <rPh sb="47" eb="48">
      <t>ナミ</t>
    </rPh>
    <rPh sb="49" eb="50">
      <t>ノ</t>
    </rPh>
    <rPh sb="51" eb="52">
      <t>チ</t>
    </rPh>
    <rPh sb="53" eb="55">
      <t>ギホウ</t>
    </rPh>
    <rPh sb="61" eb="62">
      <t>ネン</t>
    </rPh>
    <rPh sb="71" eb="73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</si>
</sst>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38" fontId="1" fillId="0" borderId="0" xfId="3" applyFont="1"/>
    <xf numFmtId="38" fontId="1" fillId="2" borderId="1" xfId="3" applyFont="1" applyFill="1" applyBorder="1"/>
    <xf numFmtId="0" fontId="1" fillId="0" borderId="0" xfId="4"/>
    <xf numFmtId="10" fontId="1" fillId="2" borderId="1" xfId="1" applyNumberFormat="1" applyFont="1" applyFill="1" applyBorder="1"/>
    <xf numFmtId="38" fontId="1" fillId="0" borderId="0" xfId="3" applyFont="1" applyAlignment="1">
      <alignment wrapText="1"/>
    </xf>
    <xf numFmtId="38" fontId="1" fillId="0" borderId="0" xfId="4" applyNumberFormat="1"/>
    <xf numFmtId="0" fontId="5" fillId="0" borderId="0" xfId="0" applyFont="1">
      <alignment vertical="center"/>
    </xf>
    <xf numFmtId="0" fontId="6" fillId="0" borderId="0" xfId="2">
      <alignment vertical="center"/>
    </xf>
  </cellXfs>
  <cellStyles count="5">
    <cellStyle name="パーセント 3" xfId="1" xr:uid="{00000000-0005-0000-0000-000000000000}"/>
    <cellStyle name="ハイパーリンク" xfId="2" builtinId="8"/>
    <cellStyle name="桁区切り 3" xfId="3" xr:uid="{00000000-0005-0000-0000-000002000000}"/>
    <cellStyle name="標準" xfId="0" builtinId="0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1</xdr:row>
      <xdr:rowOff>68580</xdr:rowOff>
    </xdr:from>
    <xdr:to>
      <xdr:col>9</xdr:col>
      <xdr:colOff>204645</xdr:colOff>
      <xdr:row>30</xdr:row>
      <xdr:rowOff>4988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45CB82-A36B-4A32-BE5F-55AD5C0B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236220"/>
          <a:ext cx="4944285" cy="479796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19</xdr:col>
      <xdr:colOff>250380</xdr:colOff>
      <xdr:row>30</xdr:row>
      <xdr:rowOff>146724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C2542B5-B937-42D6-A54B-F67BD5669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335280"/>
          <a:ext cx="5127180" cy="4840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thome.co.jp/contents/chintai/report/" TargetMode="External"/><Relationship Id="rId1" Type="http://schemas.openxmlformats.org/officeDocument/2006/relationships/hyperlink" Target="http://www.reinet.or.jp/?page_id=1434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2:G39"/>
  <sheetViews>
    <sheetView tabSelected="1" workbookViewId="0">
      <selection activeCell="L3" sqref="L3"/>
    </sheetView>
  </sheetViews>
  <sheetFormatPr defaultRowHeight="13.2" x14ac:dyDescent="0.2"/>
  <sheetData>
    <row r="32" spans="1:1" x14ac:dyDescent="0.2">
      <c r="A32" s="8" t="s">
        <v>22</v>
      </c>
    </row>
    <row r="33" spans="1:7" x14ac:dyDescent="0.2">
      <c r="A33" s="8" t="s">
        <v>17</v>
      </c>
    </row>
    <row r="34" spans="1:7" x14ac:dyDescent="0.2">
      <c r="A34" s="8" t="s">
        <v>18</v>
      </c>
    </row>
    <row r="35" spans="1:7" x14ac:dyDescent="0.2">
      <c r="A35" s="8" t="s">
        <v>19</v>
      </c>
    </row>
    <row r="36" spans="1:7" x14ac:dyDescent="0.2">
      <c r="A36" s="8" t="s">
        <v>14</v>
      </c>
    </row>
    <row r="38" spans="1:7" x14ac:dyDescent="0.2">
      <c r="A38" s="8" t="s">
        <v>20</v>
      </c>
      <c r="G38" s="9" t="s">
        <v>15</v>
      </c>
    </row>
    <row r="39" spans="1:7" x14ac:dyDescent="0.2">
      <c r="A39" s="8" t="s">
        <v>21</v>
      </c>
      <c r="G39" s="9" t="s">
        <v>16</v>
      </c>
    </row>
  </sheetData>
  <phoneticPr fontId="2"/>
  <hyperlinks>
    <hyperlink ref="G38" r:id="rId1" xr:uid="{00000000-0004-0000-0000-000000000000}"/>
    <hyperlink ref="G39" r:id="rId2" xr:uid="{00000000-0004-0000-0000-000001000000}"/>
  </hyperlinks>
  <pageMargins left="0.78700000000000003" right="0.78700000000000003" top="0.98399999999999999" bottom="0.98399999999999999" header="0.51200000000000001" footer="0.51200000000000001"/>
  <pageSetup orientation="landscape" horizontalDpi="4294967293" verticalDpi="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workbookViewId="0">
      <selection activeCell="C12" sqref="C12"/>
    </sheetView>
  </sheetViews>
  <sheetFormatPr defaultRowHeight="13.2" x14ac:dyDescent="0.2"/>
  <cols>
    <col min="2" max="2" width="17.109375" customWidth="1"/>
    <col min="3" max="3" width="11.21875" customWidth="1"/>
  </cols>
  <sheetData>
    <row r="1" spans="1:4" x14ac:dyDescent="0.2">
      <c r="A1" s="1" t="s">
        <v>0</v>
      </c>
    </row>
    <row r="5" spans="1:4" x14ac:dyDescent="0.2">
      <c r="B5" s="2" t="s">
        <v>1</v>
      </c>
      <c r="C5" s="3">
        <v>155000</v>
      </c>
      <c r="D5" s="4" t="s">
        <v>2</v>
      </c>
    </row>
    <row r="6" spans="1:4" x14ac:dyDescent="0.2">
      <c r="B6" s="2" t="s">
        <v>3</v>
      </c>
      <c r="C6" s="2">
        <f>C5*12</f>
        <v>1860000</v>
      </c>
      <c r="D6" s="4"/>
    </row>
    <row r="7" spans="1:4" x14ac:dyDescent="0.2">
      <c r="B7" s="2" t="s">
        <v>4</v>
      </c>
      <c r="C7" s="5">
        <v>0.05</v>
      </c>
      <c r="D7" s="4" t="s">
        <v>5</v>
      </c>
    </row>
    <row r="8" spans="1:4" ht="39.6" x14ac:dyDescent="0.2">
      <c r="A8" t="s">
        <v>6</v>
      </c>
      <c r="B8" s="6" t="s">
        <v>7</v>
      </c>
      <c r="C8" s="6" t="s">
        <v>8</v>
      </c>
      <c r="D8" s="4"/>
    </row>
    <row r="9" spans="1:4" x14ac:dyDescent="0.2">
      <c r="A9">
        <v>1</v>
      </c>
      <c r="B9" s="2">
        <f>C$6/(1+C$7)^A9</f>
        <v>1771428.5714285714</v>
      </c>
      <c r="C9" s="2">
        <f>SUM(B9:B9)</f>
        <v>1771428.5714285714</v>
      </c>
      <c r="D9" s="4"/>
    </row>
    <row r="10" spans="1:4" x14ac:dyDescent="0.2">
      <c r="A10">
        <f>A9+1</f>
        <v>2</v>
      </c>
      <c r="B10" s="2">
        <f t="shared" ref="B10:B55" si="0">C$6/(1+C$7)^A10</f>
        <v>1687074.8299319728</v>
      </c>
      <c r="C10" s="2">
        <f>SUM(B$9:B10)</f>
        <v>3458503.4013605444</v>
      </c>
      <c r="D10" s="4"/>
    </row>
    <row r="11" spans="1:4" x14ac:dyDescent="0.2">
      <c r="A11">
        <f t="shared" ref="A11:A55" si="1">A10+1</f>
        <v>3</v>
      </c>
      <c r="B11" s="2">
        <f t="shared" si="0"/>
        <v>1606737.9332685454</v>
      </c>
      <c r="C11" s="2">
        <f>SUM(B$9:B11)</f>
        <v>5065241.3346290896</v>
      </c>
      <c r="D11" s="4"/>
    </row>
    <row r="12" spans="1:4" x14ac:dyDescent="0.2">
      <c r="A12">
        <f t="shared" si="1"/>
        <v>4</v>
      </c>
      <c r="B12" s="2">
        <f t="shared" si="0"/>
        <v>1530226.6031129004</v>
      </c>
      <c r="C12" s="2">
        <f>SUM(B$9:B12)</f>
        <v>6595467.9377419902</v>
      </c>
      <c r="D12" s="4"/>
    </row>
    <row r="13" spans="1:4" x14ac:dyDescent="0.2">
      <c r="A13">
        <f t="shared" si="1"/>
        <v>5</v>
      </c>
      <c r="B13" s="2">
        <f t="shared" si="0"/>
        <v>1457358.6696313336</v>
      </c>
      <c r="C13" s="2">
        <f>SUM(B$9:B13)</f>
        <v>8052826.6073733233</v>
      </c>
      <c r="D13" s="4"/>
    </row>
    <row r="14" spans="1:4" x14ac:dyDescent="0.2">
      <c r="A14">
        <f t="shared" si="1"/>
        <v>6</v>
      </c>
      <c r="B14" s="2">
        <f t="shared" si="0"/>
        <v>1387960.6377441275</v>
      </c>
      <c r="C14" s="2">
        <f>SUM(B$9:B14)</f>
        <v>9440787.2451174501</v>
      </c>
      <c r="D14" s="4"/>
    </row>
    <row r="15" spans="1:4" x14ac:dyDescent="0.2">
      <c r="A15">
        <f t="shared" si="1"/>
        <v>7</v>
      </c>
      <c r="B15" s="2">
        <f t="shared" si="0"/>
        <v>1321867.2740420259</v>
      </c>
      <c r="C15" s="2">
        <f>SUM(B$9:B15)</f>
        <v>10762654.519159475</v>
      </c>
      <c r="D15" s="4"/>
    </row>
    <row r="16" spans="1:4" x14ac:dyDescent="0.2">
      <c r="A16">
        <f t="shared" si="1"/>
        <v>8</v>
      </c>
      <c r="B16" s="2">
        <f t="shared" si="0"/>
        <v>1258921.2133733581</v>
      </c>
      <c r="C16" s="2">
        <f>SUM(B$9:B16)</f>
        <v>12021575.732532833</v>
      </c>
      <c r="D16" s="4"/>
    </row>
    <row r="17" spans="1:4" x14ac:dyDescent="0.2">
      <c r="A17">
        <f t="shared" si="1"/>
        <v>9</v>
      </c>
      <c r="B17" s="2">
        <f t="shared" si="0"/>
        <v>1198972.584165103</v>
      </c>
      <c r="C17" s="2">
        <f>SUM(B$9:B17)</f>
        <v>13220548.316697937</v>
      </c>
      <c r="D17" s="4"/>
    </row>
    <row r="18" spans="1:4" x14ac:dyDescent="0.2">
      <c r="A18">
        <f t="shared" si="1"/>
        <v>10</v>
      </c>
      <c r="B18" s="2">
        <f t="shared" si="0"/>
        <v>1141878.6515858122</v>
      </c>
      <c r="C18" s="2">
        <f>SUM(B$9:B18)</f>
        <v>14362426.968283748</v>
      </c>
      <c r="D18" s="4" t="s">
        <v>9</v>
      </c>
    </row>
    <row r="19" spans="1:4" x14ac:dyDescent="0.2">
      <c r="A19">
        <f t="shared" si="1"/>
        <v>11</v>
      </c>
      <c r="B19" s="2">
        <f t="shared" si="0"/>
        <v>1087503.4777007736</v>
      </c>
      <c r="C19" s="2">
        <f>SUM(B$9:B19)</f>
        <v>15449930.445984522</v>
      </c>
      <c r="D19" s="4"/>
    </row>
    <row r="20" spans="1:4" x14ac:dyDescent="0.2">
      <c r="A20">
        <f t="shared" si="1"/>
        <v>12</v>
      </c>
      <c r="B20" s="2">
        <f t="shared" si="0"/>
        <v>1035717.5978102607</v>
      </c>
      <c r="C20" s="2">
        <f>SUM(B$9:B20)</f>
        <v>16485648.043794783</v>
      </c>
      <c r="D20" s="4"/>
    </row>
    <row r="21" spans="1:4" x14ac:dyDescent="0.2">
      <c r="A21">
        <f t="shared" si="1"/>
        <v>13</v>
      </c>
      <c r="B21" s="2">
        <f t="shared" si="0"/>
        <v>986397.71220024815</v>
      </c>
      <c r="C21" s="2">
        <f>SUM(B$9:B21)</f>
        <v>17472045.755995031</v>
      </c>
      <c r="D21" s="4"/>
    </row>
    <row r="22" spans="1:4" x14ac:dyDescent="0.2">
      <c r="A22">
        <f t="shared" si="1"/>
        <v>14</v>
      </c>
      <c r="B22" s="2">
        <f t="shared" si="0"/>
        <v>939426.39257166511</v>
      </c>
      <c r="C22" s="2">
        <f>SUM(B$9:B22)</f>
        <v>18411472.148566697</v>
      </c>
      <c r="D22" s="4"/>
    </row>
    <row r="23" spans="1:4" x14ac:dyDescent="0.2">
      <c r="A23">
        <f t="shared" si="1"/>
        <v>15</v>
      </c>
      <c r="B23" s="2">
        <f t="shared" si="0"/>
        <v>894691.80244920449</v>
      </c>
      <c r="C23" s="2">
        <f>SUM(B$9:B23)</f>
        <v>19306163.951015901</v>
      </c>
      <c r="D23" s="4"/>
    </row>
    <row r="24" spans="1:4" x14ac:dyDescent="0.2">
      <c r="A24">
        <f t="shared" si="1"/>
        <v>16</v>
      </c>
      <c r="B24" s="2">
        <f t="shared" si="0"/>
        <v>852087.43090400437</v>
      </c>
      <c r="C24" s="2">
        <f>SUM(B$9:B24)</f>
        <v>20158251.381919906</v>
      </c>
      <c r="D24" s="4"/>
    </row>
    <row r="25" spans="1:4" x14ac:dyDescent="0.2">
      <c r="A25">
        <f t="shared" si="1"/>
        <v>17</v>
      </c>
      <c r="B25" s="2">
        <f t="shared" si="0"/>
        <v>811511.83895619458</v>
      </c>
      <c r="C25" s="2">
        <f>SUM(B$9:B25)</f>
        <v>20969763.220876101</v>
      </c>
      <c r="D25" s="4"/>
    </row>
    <row r="26" spans="1:4" x14ac:dyDescent="0.2">
      <c r="A26">
        <f t="shared" si="1"/>
        <v>18</v>
      </c>
      <c r="B26" s="2">
        <f t="shared" si="0"/>
        <v>772868.41805351863</v>
      </c>
      <c r="C26" s="2">
        <f>SUM(B$9:B26)</f>
        <v>21742631.63892962</v>
      </c>
      <c r="D26" s="4"/>
    </row>
    <row r="27" spans="1:4" x14ac:dyDescent="0.2">
      <c r="A27">
        <f t="shared" si="1"/>
        <v>19</v>
      </c>
      <c r="B27" s="2">
        <f t="shared" si="0"/>
        <v>736065.16005097015</v>
      </c>
      <c r="C27" s="2">
        <f>SUM(B$9:B27)</f>
        <v>22478696.79898059</v>
      </c>
      <c r="D27" s="4"/>
    </row>
    <row r="28" spans="1:4" x14ac:dyDescent="0.2">
      <c r="A28">
        <f t="shared" si="1"/>
        <v>20</v>
      </c>
      <c r="B28" s="2">
        <f t="shared" si="0"/>
        <v>701014.43814378115</v>
      </c>
      <c r="C28" s="2">
        <f>SUM(B$9:B28)</f>
        <v>23179711.237124372</v>
      </c>
      <c r="D28" s="4" t="s">
        <v>10</v>
      </c>
    </row>
    <row r="29" spans="1:4" x14ac:dyDescent="0.2">
      <c r="A29">
        <f t="shared" si="1"/>
        <v>21</v>
      </c>
      <c r="B29" s="2">
        <f t="shared" si="0"/>
        <v>667632.7982321725</v>
      </c>
      <c r="C29" s="2">
        <f>SUM(B$9:B29)</f>
        <v>23847344.035356544</v>
      </c>
      <c r="D29" s="4"/>
    </row>
    <row r="30" spans="1:4" x14ac:dyDescent="0.2">
      <c r="A30">
        <f t="shared" si="1"/>
        <v>22</v>
      </c>
      <c r="B30" s="2">
        <f t="shared" si="0"/>
        <v>635840.76022111671</v>
      </c>
      <c r="C30" s="2">
        <f>SUM(B$9:B30)</f>
        <v>24483184.79557766</v>
      </c>
      <c r="D30" s="4"/>
    </row>
    <row r="31" spans="1:4" x14ac:dyDescent="0.2">
      <c r="A31">
        <f t="shared" si="1"/>
        <v>23</v>
      </c>
      <c r="B31" s="2">
        <f t="shared" si="0"/>
        <v>605562.62878201576</v>
      </c>
      <c r="C31" s="2">
        <f>SUM(B$9:B31)</f>
        <v>25088747.424359675</v>
      </c>
      <c r="D31" s="4"/>
    </row>
    <row r="32" spans="1:4" x14ac:dyDescent="0.2">
      <c r="A32">
        <f t="shared" si="1"/>
        <v>24</v>
      </c>
      <c r="B32" s="2">
        <f t="shared" si="0"/>
        <v>576726.31312572944</v>
      </c>
      <c r="C32" s="2">
        <f>SUM(B$9:B32)</f>
        <v>25665473.737485405</v>
      </c>
      <c r="D32" s="4"/>
    </row>
    <row r="33" spans="1:4" x14ac:dyDescent="0.2">
      <c r="A33">
        <f t="shared" si="1"/>
        <v>25</v>
      </c>
      <c r="B33" s="2">
        <f t="shared" si="0"/>
        <v>549263.15535783756</v>
      </c>
      <c r="C33" s="2">
        <f>SUM(B$9:B33)</f>
        <v>26214736.892843243</v>
      </c>
      <c r="D33" s="4"/>
    </row>
    <row r="34" spans="1:4" x14ac:dyDescent="0.2">
      <c r="A34">
        <f t="shared" si="1"/>
        <v>26</v>
      </c>
      <c r="B34" s="2">
        <f t="shared" si="0"/>
        <v>523107.76700746425</v>
      </c>
      <c r="C34" s="2">
        <f>SUM(B$9:B34)</f>
        <v>26737844.659850705</v>
      </c>
      <c r="D34" s="4"/>
    </row>
    <row r="35" spans="1:4" x14ac:dyDescent="0.2">
      <c r="A35">
        <f t="shared" si="1"/>
        <v>27</v>
      </c>
      <c r="B35" s="2">
        <f t="shared" si="0"/>
        <v>498197.87334044214</v>
      </c>
      <c r="C35" s="2">
        <f>SUM(B$9:B35)</f>
        <v>27236042.533191148</v>
      </c>
      <c r="D35" s="4"/>
    </row>
    <row r="36" spans="1:4" x14ac:dyDescent="0.2">
      <c r="A36">
        <f t="shared" si="1"/>
        <v>28</v>
      </c>
      <c r="B36" s="2">
        <f t="shared" si="0"/>
        <v>474474.16508613544</v>
      </c>
      <c r="C36" s="2">
        <f>SUM(B$9:B36)</f>
        <v>27710516.698277283</v>
      </c>
      <c r="D36" s="4"/>
    </row>
    <row r="37" spans="1:4" x14ac:dyDescent="0.2">
      <c r="A37">
        <f t="shared" si="1"/>
        <v>29</v>
      </c>
      <c r="B37" s="2">
        <f t="shared" si="0"/>
        <v>451880.15722489078</v>
      </c>
      <c r="C37" s="2">
        <f>SUM(B$9:B37)</f>
        <v>28162396.855502173</v>
      </c>
      <c r="D37" s="4"/>
    </row>
    <row r="38" spans="1:4" x14ac:dyDescent="0.2">
      <c r="A38">
        <f t="shared" si="1"/>
        <v>30</v>
      </c>
      <c r="B38" s="2">
        <f t="shared" si="0"/>
        <v>430362.05449989613</v>
      </c>
      <c r="C38" s="2">
        <f>SUM(B$9:B38)</f>
        <v>28592758.910002068</v>
      </c>
      <c r="D38" s="4" t="s">
        <v>11</v>
      </c>
    </row>
    <row r="39" spans="1:4" x14ac:dyDescent="0.2">
      <c r="A39">
        <f t="shared" si="1"/>
        <v>31</v>
      </c>
      <c r="B39" s="2">
        <f t="shared" si="0"/>
        <v>409868.62333323428</v>
      </c>
      <c r="C39" s="2">
        <f>SUM(B$9:B39)</f>
        <v>29002627.533335302</v>
      </c>
      <c r="D39" s="4"/>
    </row>
    <row r="40" spans="1:4" x14ac:dyDescent="0.2">
      <c r="A40">
        <f t="shared" si="1"/>
        <v>32</v>
      </c>
      <c r="B40" s="2">
        <f t="shared" si="0"/>
        <v>390351.06984117551</v>
      </c>
      <c r="C40" s="2">
        <f>SUM(B$9:B40)</f>
        <v>29392978.603176478</v>
      </c>
      <c r="D40" s="4"/>
    </row>
    <row r="41" spans="1:4" x14ac:dyDescent="0.2">
      <c r="A41">
        <f t="shared" si="1"/>
        <v>33</v>
      </c>
      <c r="B41" s="2">
        <f t="shared" si="0"/>
        <v>371762.92365826241</v>
      </c>
      <c r="C41" s="2">
        <f>SUM(B$9:B41)</f>
        <v>29764741.526834741</v>
      </c>
      <c r="D41" s="4"/>
    </row>
    <row r="42" spans="1:4" x14ac:dyDescent="0.2">
      <c r="A42">
        <f t="shared" si="1"/>
        <v>34</v>
      </c>
      <c r="B42" s="2">
        <f t="shared" si="0"/>
        <v>354059.92729358323</v>
      </c>
      <c r="C42" s="2">
        <f>SUM(B$9:B42)</f>
        <v>30118801.454128325</v>
      </c>
      <c r="D42" s="4"/>
    </row>
    <row r="43" spans="1:4" x14ac:dyDescent="0.2">
      <c r="A43">
        <f t="shared" si="1"/>
        <v>35</v>
      </c>
      <c r="B43" s="2">
        <f t="shared" si="0"/>
        <v>337199.93075579352</v>
      </c>
      <c r="C43" s="2">
        <f>SUM(B$9:B43)</f>
        <v>30456001.384884119</v>
      </c>
      <c r="D43" s="4"/>
    </row>
    <row r="44" spans="1:4" x14ac:dyDescent="0.2">
      <c r="A44">
        <f t="shared" si="1"/>
        <v>36</v>
      </c>
      <c r="B44" s="2">
        <f t="shared" si="0"/>
        <v>321142.79119599389</v>
      </c>
      <c r="C44" s="2">
        <f>SUM(B$9:B44)</f>
        <v>30777144.176080111</v>
      </c>
      <c r="D44" s="4"/>
    </row>
    <row r="45" spans="1:4" x14ac:dyDescent="0.2">
      <c r="A45">
        <f t="shared" si="1"/>
        <v>37</v>
      </c>
      <c r="B45" s="2">
        <f t="shared" si="0"/>
        <v>305850.27732951794</v>
      </c>
      <c r="C45" s="2">
        <f>SUM(B$9:B45)</f>
        <v>31082994.453409631</v>
      </c>
      <c r="D45" s="4"/>
    </row>
    <row r="46" spans="1:4" x14ac:dyDescent="0.2">
      <c r="A46">
        <f t="shared" si="1"/>
        <v>38</v>
      </c>
      <c r="B46" s="2">
        <f t="shared" si="0"/>
        <v>291285.97840906476</v>
      </c>
      <c r="C46" s="2">
        <f>SUM(B$9:B46)</f>
        <v>31374280.431818694</v>
      </c>
      <c r="D46" s="4"/>
    </row>
    <row r="47" spans="1:4" x14ac:dyDescent="0.2">
      <c r="A47">
        <f t="shared" si="1"/>
        <v>39</v>
      </c>
      <c r="B47" s="2">
        <f t="shared" si="0"/>
        <v>277415.21753244259</v>
      </c>
      <c r="C47" s="2">
        <f>SUM(B$9:B47)</f>
        <v>31651695.649351135</v>
      </c>
      <c r="D47" s="4"/>
    </row>
    <row r="48" spans="1:4" x14ac:dyDescent="0.2">
      <c r="A48">
        <f t="shared" si="1"/>
        <v>40</v>
      </c>
      <c r="B48" s="2">
        <f t="shared" si="0"/>
        <v>264204.96907851676</v>
      </c>
      <c r="C48" s="2">
        <f>SUM(B$9:B48)</f>
        <v>31915900.618429653</v>
      </c>
      <c r="D48" s="4" t="s">
        <v>12</v>
      </c>
    </row>
    <row r="49" spans="1:4" x14ac:dyDescent="0.2">
      <c r="A49">
        <f t="shared" si="1"/>
        <v>41</v>
      </c>
      <c r="B49" s="2">
        <f t="shared" si="0"/>
        <v>251623.78007477784</v>
      </c>
      <c r="C49" s="2">
        <f>SUM(B$9:B49)</f>
        <v>32167524.398504432</v>
      </c>
      <c r="D49" s="4"/>
    </row>
    <row r="50" spans="1:4" x14ac:dyDescent="0.2">
      <c r="A50">
        <f t="shared" si="1"/>
        <v>42</v>
      </c>
      <c r="B50" s="2">
        <f t="shared" si="0"/>
        <v>239641.69530931223</v>
      </c>
      <c r="C50" s="2">
        <f>SUM(B$9:B50)</f>
        <v>32407166.093813743</v>
      </c>
      <c r="D50" s="4"/>
    </row>
    <row r="51" spans="1:4" x14ac:dyDescent="0.2">
      <c r="A51">
        <f t="shared" si="1"/>
        <v>43</v>
      </c>
      <c r="B51" s="2">
        <f t="shared" si="0"/>
        <v>228230.18600886877</v>
      </c>
      <c r="C51" s="2">
        <f>SUM(B$9:B51)</f>
        <v>32635396.279822614</v>
      </c>
      <c r="D51" s="7"/>
    </row>
    <row r="52" spans="1:4" x14ac:dyDescent="0.2">
      <c r="A52">
        <f t="shared" si="1"/>
        <v>44</v>
      </c>
      <c r="B52" s="2">
        <f t="shared" si="0"/>
        <v>217362.08191320839</v>
      </c>
      <c r="C52" s="2">
        <f>SUM(B$9:B52)</f>
        <v>32852758.361735821</v>
      </c>
      <c r="D52" s="4"/>
    </row>
    <row r="53" spans="1:4" x14ac:dyDescent="0.2">
      <c r="A53">
        <f t="shared" si="1"/>
        <v>45</v>
      </c>
      <c r="B53" s="2">
        <f t="shared" si="0"/>
        <v>207011.50658400793</v>
      </c>
      <c r="C53" s="2">
        <f>SUM(B$9:B53)</f>
        <v>33059769.868319828</v>
      </c>
      <c r="D53" s="4"/>
    </row>
    <row r="54" spans="1:4" x14ac:dyDescent="0.2">
      <c r="A54">
        <f t="shared" si="1"/>
        <v>46</v>
      </c>
      <c r="B54" s="2">
        <f t="shared" si="0"/>
        <v>197153.81579429333</v>
      </c>
      <c r="C54" s="2">
        <f>SUM(B$9:B54)</f>
        <v>33256923.684114121</v>
      </c>
      <c r="D54" s="4"/>
    </row>
    <row r="55" spans="1:4" x14ac:dyDescent="0.2">
      <c r="A55">
        <f t="shared" si="1"/>
        <v>47</v>
      </c>
      <c r="B55" s="2">
        <f t="shared" si="0"/>
        <v>187765.53885170788</v>
      </c>
      <c r="C55" s="2">
        <f>SUM(B$9:B55)</f>
        <v>33444689.222965829</v>
      </c>
      <c r="D55" s="4" t="s">
        <v>13</v>
      </c>
    </row>
  </sheetData>
  <phoneticPr fontId="2"/>
  <pageMargins left="0.78700000000000003" right="0.78700000000000003" top="0.98399999999999999" bottom="0.98399999999999999" header="0.51200000000000001" footer="0.51200000000000001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住宅価格、家賃、PRR指数</vt:lpstr>
      <vt:lpstr>DCF評価計算シート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</dc:creator>
  <cp:lastModifiedBy>竹中正治</cp:lastModifiedBy>
  <cp:lastPrinted>2016-03-07T05:12:13Z</cp:lastPrinted>
  <dcterms:created xsi:type="dcterms:W3CDTF">2008-09-07T01:41:29Z</dcterms:created>
  <dcterms:modified xsi:type="dcterms:W3CDTF">2021-11-22T07:26:48Z</dcterms:modified>
</cp:coreProperties>
</file>